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9bdcdfd4452abf63/Documentos/UFOPA/Docs Diversos 2025/SEMANA ORÇAMENTÁRIA/"/>
    </mc:Choice>
  </mc:AlternateContent>
  <xr:revisionPtr revIDLastSave="66" documentId="13_ncr:1_{23C199E2-4E18-466E-85FE-448051AD421E}" xr6:coauthVersionLast="47" xr6:coauthVersionMax="47" xr10:uidLastSave="{C8A22D44-5BAA-1642-9983-5FD8B2EFFEC5}"/>
  <bookViews>
    <workbookView xWindow="0" yWindow="740" windowWidth="29400" windowHeight="16680" tabRatio="798" activeTab="1" xr2:uid="{F5803713-3D36-4C95-8F64-2E2865781C7C}"/>
  </bookViews>
  <sheets>
    <sheet name="Resumo" sheetId="7" state="hidden" r:id="rId1"/>
    <sheet name="CONTRATO X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H6" i="1" s="1"/>
  <c r="R19" i="7"/>
  <c r="R18" i="7"/>
  <c r="R14" i="7"/>
  <c r="R13" i="7"/>
  <c r="R15" i="7" l="1"/>
  <c r="E6" i="7"/>
  <c r="R20" i="7"/>
  <c r="L6" i="7" l="1"/>
</calcChain>
</file>

<file path=xl/sharedStrings.xml><?xml version="1.0" encoding="utf-8"?>
<sst xmlns="http://schemas.openxmlformats.org/spreadsheetml/2006/main" count="31" uniqueCount="28">
  <si>
    <t>GRADUAÇÃO</t>
  </si>
  <si>
    <t>Observação</t>
  </si>
  <si>
    <t>Atualizado em:</t>
  </si>
  <si>
    <t>Unidade Responsável:</t>
  </si>
  <si>
    <t>Saldo:</t>
  </si>
  <si>
    <t>APROVADO</t>
  </si>
  <si>
    <t>COMPROMETIDO</t>
  </si>
  <si>
    <t>SALDO</t>
  </si>
  <si>
    <t>RELATÓRIO DE ACOMPANHAMENTO ORÇAMENTÁRIO</t>
  </si>
  <si>
    <t>Ano:</t>
  </si>
  <si>
    <t>Valor Aprovado PGO:</t>
  </si>
  <si>
    <t>(preencher o valor aprovado)</t>
  </si>
  <si>
    <t>PÓS-GRADUAÇÃO</t>
  </si>
  <si>
    <t>ICS</t>
  </si>
  <si>
    <t>CONTRATO X</t>
  </si>
  <si>
    <t>ESTRUTURA ORÇAMENTÁRIA:</t>
  </si>
  <si>
    <t>SOLICITAÇÃO</t>
  </si>
  <si>
    <t>MÊS DE REFERÊNCIA</t>
  </si>
  <si>
    <t>DATA SOLITAÇÃO</t>
  </si>
  <si>
    <t>NOTA EMPENHO</t>
  </si>
  <si>
    <t>PROCESSO</t>
  </si>
  <si>
    <t>VALOR SOLICITADO</t>
  </si>
  <si>
    <t>VALOR EMPENHADO</t>
  </si>
  <si>
    <t>TOTAL SOLICITADO</t>
  </si>
  <si>
    <t>SALDO PGO</t>
  </si>
  <si>
    <t>VALOR LIQUIDADO</t>
  </si>
  <si>
    <t>VALOR PAGO</t>
  </si>
  <si>
    <t>OPCIONAIS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</si>
</sst>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Aptos Narrow"/>
      <family val="2"/>
      <scheme val="minor"/>
    </font>
    <font>
      <sz val="18"/>
      <color theme="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sz val="10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i/>
      <sz val="9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Calibri"/>
      <family val="2"/>
    </font>
    <font>
      <b/>
      <sz val="18"/>
      <color theme="6" tint="-0.499984740745262"/>
      <name val="Aptos Narrow"/>
      <family val="2"/>
      <scheme val="minor"/>
    </font>
    <font>
      <b/>
      <sz val="14"/>
      <color theme="9" tint="-0.499984740745262"/>
      <name val="Aptos Narrow"/>
      <family val="2"/>
      <scheme val="minor"/>
    </font>
    <font>
      <sz val="1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1"/>
      <color theme="1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6" tint="-0.499984740745262"/>
      </bottom>
      <diagonal/>
    </border>
    <border>
      <left/>
      <right/>
      <top style="thick">
        <color theme="6" tint="-0.499984740745262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/>
    <xf numFmtId="44" fontId="2" fillId="0" borderId="0" xfId="1" applyFont="1" applyAlignment="1">
      <alignment horizontal="left" vertical="center"/>
    </xf>
    <xf numFmtId="44" fontId="0" fillId="0" borderId="0" xfId="1" applyFont="1" applyAlignment="1"/>
    <xf numFmtId="0" fontId="0" fillId="0" borderId="0" xfId="0" applyAlignment="1">
      <alignment horizontal="center"/>
    </xf>
    <xf numFmtId="44" fontId="0" fillId="0" borderId="0" xfId="1" applyFont="1"/>
    <xf numFmtId="0" fontId="4" fillId="0" borderId="0" xfId="2"/>
    <xf numFmtId="0" fontId="7" fillId="0" borderId="0" xfId="2" applyFont="1"/>
    <xf numFmtId="0" fontId="8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164" fontId="10" fillId="0" borderId="0" xfId="3" applyNumberFormat="1" applyFont="1" applyFill="1"/>
    <xf numFmtId="0" fontId="10" fillId="0" borderId="0" xfId="2" applyFont="1"/>
    <xf numFmtId="164" fontId="10" fillId="0" borderId="0" xfId="3" applyNumberFormat="1" applyFont="1" applyFill="1" applyBorder="1"/>
    <xf numFmtId="43" fontId="9" fillId="0" borderId="0" xfId="3" applyFont="1" applyFill="1" applyBorder="1"/>
    <xf numFmtId="0" fontId="5" fillId="0" borderId="0" xfId="2" applyFont="1"/>
    <xf numFmtId="0" fontId="5" fillId="3" borderId="0" xfId="2" applyFont="1" applyFill="1"/>
    <xf numFmtId="0" fontId="6" fillId="3" borderId="0" xfId="2" applyFont="1" applyFill="1" applyAlignment="1">
      <alignment vertical="center"/>
    </xf>
    <xf numFmtId="0" fontId="14" fillId="3" borderId="0" xfId="2" applyFont="1" applyFill="1" applyAlignment="1">
      <alignment horizontal="right" vertical="center"/>
    </xf>
    <xf numFmtId="0" fontId="14" fillId="3" borderId="0" xfId="2" applyFont="1" applyFill="1" applyAlignment="1">
      <alignment vertical="center"/>
    </xf>
    <xf numFmtId="0" fontId="8" fillId="0" borderId="0" xfId="2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4" fontId="17" fillId="6" borderId="0" xfId="0" applyNumberFormat="1" applyFont="1" applyFill="1" applyAlignment="1">
      <alignment horizontal="center" vertical="center"/>
    </xf>
    <xf numFmtId="0" fontId="11" fillId="0" borderId="0" xfId="2" applyFont="1" applyAlignment="1">
      <alignment vertical="distributed"/>
    </xf>
    <xf numFmtId="164" fontId="10" fillId="0" borderId="0" xfId="3" applyNumberFormat="1" applyFont="1" applyFill="1" applyAlignment="1"/>
    <xf numFmtId="164" fontId="10" fillId="0" borderId="0" xfId="3" applyNumberFormat="1" applyFont="1" applyFill="1" applyBorder="1" applyAlignment="1"/>
    <xf numFmtId="0" fontId="18" fillId="0" borderId="0" xfId="2" applyFont="1" applyAlignment="1">
      <alignment horizontal="right"/>
    </xf>
    <xf numFmtId="44" fontId="5" fillId="3" borderId="0" xfId="1" applyFont="1" applyFill="1"/>
    <xf numFmtId="44" fontId="4" fillId="0" borderId="0" xfId="1" applyFont="1"/>
    <xf numFmtId="44" fontId="4" fillId="0" borderId="0" xfId="1" applyFont="1" applyAlignment="1"/>
    <xf numFmtId="0" fontId="12" fillId="0" borderId="0" xfId="2" applyFont="1"/>
    <xf numFmtId="44" fontId="12" fillId="0" borderId="0" xfId="1" applyFont="1"/>
    <xf numFmtId="44" fontId="20" fillId="0" borderId="0" xfId="1" applyFont="1"/>
    <xf numFmtId="0" fontId="20" fillId="0" borderId="0" xfId="2" applyFont="1"/>
    <xf numFmtId="44" fontId="6" fillId="3" borderId="0" xfId="1" applyFont="1" applyFill="1" applyAlignment="1">
      <alignment vertical="center"/>
    </xf>
    <xf numFmtId="44" fontId="13" fillId="0" borderId="0" xfId="1" applyFont="1" applyFill="1" applyAlignment="1">
      <alignment vertical="center"/>
    </xf>
    <xf numFmtId="44" fontId="21" fillId="0" borderId="0" xfId="1" applyFont="1" applyFill="1" applyAlignment="1">
      <alignment horizontal="right" vertical="center"/>
    </xf>
    <xf numFmtId="44" fontId="2" fillId="0" borderId="0" xfId="1" applyFont="1" applyAlignment="1">
      <alignment vertical="center"/>
    </xf>
    <xf numFmtId="44" fontId="3" fillId="0" borderId="0" xfId="1" applyFont="1"/>
    <xf numFmtId="44" fontId="0" fillId="0" borderId="0" xfId="1" applyFont="1" applyAlignment="1">
      <alignment horizontal="center"/>
    </xf>
    <xf numFmtId="0" fontId="19" fillId="4" borderId="1" xfId="2" applyFont="1" applyFill="1" applyBorder="1" applyAlignment="1">
      <alignment horizontal="center" vertical="center"/>
    </xf>
    <xf numFmtId="0" fontId="19" fillId="4" borderId="2" xfId="2" applyFont="1" applyFill="1" applyBorder="1" applyAlignment="1">
      <alignment horizontal="center" vertical="center"/>
    </xf>
    <xf numFmtId="0" fontId="14" fillId="3" borderId="0" xfId="2" applyFont="1" applyFill="1" applyAlignment="1">
      <alignment horizontal="right" vertical="center"/>
    </xf>
    <xf numFmtId="0" fontId="18" fillId="0" borderId="0" xfId="2" applyFont="1" applyAlignment="1">
      <alignment horizontal="right"/>
    </xf>
    <xf numFmtId="44" fontId="13" fillId="2" borderId="0" xfId="1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44" fontId="22" fillId="7" borderId="0" xfId="1" applyFont="1" applyFill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4" fontId="13" fillId="5" borderId="0" xfId="1" applyFont="1" applyFill="1" applyAlignment="1">
      <alignment horizontal="center" vertical="center"/>
    </xf>
    <xf numFmtId="17" fontId="0" fillId="0" borderId="0" xfId="0" applyNumberFormat="1"/>
  </cellXfs>
  <cellStyles count="4">
    <cellStyle name="Moeda" xfId="1" builtinId="4"/>
    <cellStyle name="Normal" xfId="0" builtinId="0"/>
    <cellStyle name="Normal 2" xfId="2" xr:uid="{3004DA0B-2D82-4166-B5D4-513812401EF2}"/>
    <cellStyle name="Vírgula 2" xfId="3" xr:uid="{1E7AD0AB-69DF-455B-A086-814518B1936D}"/>
  </cellStyles>
  <dxfs count="4">
    <dxf>
      <alignment horizontal="center" vertical="bottom" textRotation="0" wrapText="0" indent="0" justifyLastLine="0" shrinkToFit="0" readingOrder="0"/>
    </dxf>
    <dxf>
      <fill>
        <patternFill patternType="solid">
          <fgColor rgb="FFE2EFD9"/>
          <bgColor rgb="FFE2EFD9"/>
        </patternFill>
      </fill>
    </dxf>
    <dxf>
      <fill>
        <patternFill patternType="solid">
          <fgColor rgb="FFC5E0B3"/>
          <bgColor rgb="FFC5E0B3"/>
        </patternFill>
      </fill>
    </dxf>
    <dxf>
      <fill>
        <patternFill patternType="solid">
          <fgColor theme="9"/>
          <bgColor theme="9"/>
        </patternFill>
      </fill>
    </dxf>
  </dxfs>
  <tableStyles count="1" defaultTableStyle="TableStyleMedium2" defaultPivotStyle="PivotStyleLight16">
    <tableStyle name="Aula de campo-style" pivot="0" count="3" xr9:uid="{97F8CE1F-9EF3-4227-8414-7501FB9C173D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P&#243;s-gradua&#231;&#227;o'!A1"/><Relationship Id="rId1" Type="http://schemas.openxmlformats.org/officeDocument/2006/relationships/hyperlink" Target="#Gradua&#231;&#227;o!A1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Resumo!A1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754639</xdr:colOff>
      <xdr:row>10</xdr:row>
      <xdr:rowOff>129710</xdr:rowOff>
    </xdr:from>
    <xdr:to>
      <xdr:col>8</xdr:col>
      <xdr:colOff>268639</xdr:colOff>
      <xdr:row>12</xdr:row>
      <xdr:rowOff>260361</xdr:rowOff>
    </xdr:to>
    <xdr:sp macro="" textlink="$R$13">
      <xdr:nvSpPr>
        <xdr:cNvPr id="5" name="Retângulo: Cantos Arredondados 4">
          <a:extLst>
            <a:ext uri="{FF2B5EF4-FFF2-40B4-BE49-F238E27FC236}">
              <a16:creationId xmlns:a16="http://schemas.microsoft.com/office/drawing/2014/main" id="{52A164DC-99B2-45B8-B6CE-0A596EC07227}"/>
            </a:ext>
          </a:extLst>
        </xdr:cNvPr>
        <xdr:cNvSpPr/>
      </xdr:nvSpPr>
      <xdr:spPr>
        <a:xfrm>
          <a:off x="4564639" y="2270567"/>
          <a:ext cx="1800000" cy="529794"/>
        </a:xfrm>
        <a:prstGeom prst="roundRect">
          <a:avLst/>
        </a:prstGeom>
        <a:solidFill>
          <a:schemeClr val="accent6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B56ACF68-03C2-4AFD-AE80-A15A3DB91479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 R$ 150.189,24 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5</xdr:col>
      <xdr:colOff>754639</xdr:colOff>
      <xdr:row>16</xdr:row>
      <xdr:rowOff>27021</xdr:rowOff>
    </xdr:from>
    <xdr:to>
      <xdr:col>8</xdr:col>
      <xdr:colOff>268639</xdr:colOff>
      <xdr:row>18</xdr:row>
      <xdr:rowOff>157672</xdr:rowOff>
    </xdr:to>
    <xdr:sp macro="" textlink="$R$18">
      <xdr:nvSpPr>
        <xdr:cNvPr id="6" name="Retângulo: Cantos Arredondados 5">
          <a:extLst>
            <a:ext uri="{FF2B5EF4-FFF2-40B4-BE49-F238E27FC236}">
              <a16:creationId xmlns:a16="http://schemas.microsoft.com/office/drawing/2014/main" id="{65E4E592-CD5D-4733-8E0F-2BCB1F4C992E}"/>
            </a:ext>
          </a:extLst>
        </xdr:cNvPr>
        <xdr:cNvSpPr/>
      </xdr:nvSpPr>
      <xdr:spPr>
        <a:xfrm>
          <a:off x="4564639" y="3356235"/>
          <a:ext cx="1800000" cy="529794"/>
        </a:xfrm>
        <a:prstGeom prst="roundRect">
          <a:avLst/>
        </a:prstGeom>
        <a:solidFill>
          <a:schemeClr val="accent4">
            <a:lumMod val="75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B629321-6F9A-4B32-A7A9-D157DF8068A8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</xdr:col>
      <xdr:colOff>244627</xdr:colOff>
      <xdr:row>10</xdr:row>
      <xdr:rowOff>72571</xdr:rowOff>
    </xdr:from>
    <xdr:to>
      <xdr:col>5</xdr:col>
      <xdr:colOff>76627</xdr:colOff>
      <xdr:row>13</xdr:row>
      <xdr:rowOff>54429</xdr:rowOff>
    </xdr:to>
    <xdr:sp macro="" textlink="">
      <xdr:nvSpPr>
        <xdr:cNvPr id="9" name="Retângulo: Cantos Arredondados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EAA286F-01DB-4D6B-9252-5607717E3014}"/>
            </a:ext>
          </a:extLst>
        </xdr:cNvPr>
        <xdr:cNvSpPr/>
      </xdr:nvSpPr>
      <xdr:spPr>
        <a:xfrm>
          <a:off x="1006627" y="2213428"/>
          <a:ext cx="2880000" cy="644072"/>
        </a:xfrm>
        <a:prstGeom prst="roundRect">
          <a:avLst/>
        </a:prstGeom>
        <a:solidFill>
          <a:schemeClr val="accent6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GRADUAÇÃO</a:t>
          </a:r>
        </a:p>
      </xdr:txBody>
    </xdr:sp>
    <xdr:clientData/>
  </xdr:twoCellAnchor>
  <xdr:twoCellAnchor>
    <xdr:from>
      <xdr:col>1</xdr:col>
      <xdr:colOff>244627</xdr:colOff>
      <xdr:row>15</xdr:row>
      <xdr:rowOff>133167</xdr:rowOff>
    </xdr:from>
    <xdr:to>
      <xdr:col>5</xdr:col>
      <xdr:colOff>76627</xdr:colOff>
      <xdr:row>19</xdr:row>
      <xdr:rowOff>51525</xdr:rowOff>
    </xdr:to>
    <xdr:sp macro="" textlink="">
      <xdr:nvSpPr>
        <xdr:cNvPr id="10" name="Retângulo: Cantos Arredondados 9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7E2083B-90D4-4B09-A8C4-0EE5B1B9265A}"/>
            </a:ext>
          </a:extLst>
        </xdr:cNvPr>
        <xdr:cNvSpPr/>
      </xdr:nvSpPr>
      <xdr:spPr>
        <a:xfrm>
          <a:off x="1006627" y="3299096"/>
          <a:ext cx="2880000" cy="644072"/>
        </a:xfrm>
        <a:prstGeom prst="roundRect">
          <a:avLst/>
        </a:prstGeom>
        <a:solidFill>
          <a:schemeClr val="accent4">
            <a:lumMod val="5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 b="1" i="0" u="none" strike="noStrike" kern="1200">
              <a:solidFill>
                <a:schemeClr val="bg1"/>
              </a:solidFill>
              <a:latin typeface="Aptos Narrow"/>
            </a:rPr>
            <a:t>PÓS-GRADUAÇÃO</a:t>
          </a:r>
        </a:p>
      </xdr:txBody>
    </xdr:sp>
    <xdr:clientData/>
  </xdr:twoCellAnchor>
  <xdr:twoCellAnchor>
    <xdr:from>
      <xdr:col>9</xdr:col>
      <xdr:colOff>184651</xdr:colOff>
      <xdr:row>10</xdr:row>
      <xdr:rowOff>129710</xdr:rowOff>
    </xdr:from>
    <xdr:to>
      <xdr:col>11</xdr:col>
      <xdr:colOff>460651</xdr:colOff>
      <xdr:row>12</xdr:row>
      <xdr:rowOff>260362</xdr:rowOff>
    </xdr:to>
    <xdr:sp macro="" textlink="$R$14">
      <xdr:nvSpPr>
        <xdr:cNvPr id="14" name="Retângulo: Cantos Arredondados 13">
          <a:extLst>
            <a:ext uri="{FF2B5EF4-FFF2-40B4-BE49-F238E27FC236}">
              <a16:creationId xmlns:a16="http://schemas.microsoft.com/office/drawing/2014/main" id="{457156B2-E408-41E8-B06A-B500B8FDCD89}"/>
            </a:ext>
          </a:extLst>
        </xdr:cNvPr>
        <xdr:cNvSpPr/>
      </xdr:nvSpPr>
      <xdr:spPr>
        <a:xfrm>
          <a:off x="7042651" y="2270567"/>
          <a:ext cx="1800000" cy="52979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DF13BF5B-36E2-47DE-8B17-DC13C9F795CC}" type="TxLink">
            <a:rPr lang="en-US" sz="1800" b="1" i="0" u="none" strike="noStrike" kern="1200">
              <a:solidFill>
                <a:schemeClr val="accent3">
                  <a:lumMod val="50000"/>
                </a:schemeClr>
              </a:solidFill>
              <a:latin typeface="Aptos Narrow"/>
              <a:cs typeface="Arial"/>
            </a:rPr>
            <a:pPr algn="ctr"/>
            <a:t>#REF!</a:t>
          </a:fld>
          <a:endParaRPr lang="pt-BR" sz="1800" b="1" kern="1200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  <xdr:twoCellAnchor>
    <xdr:from>
      <xdr:col>9</xdr:col>
      <xdr:colOff>184651</xdr:colOff>
      <xdr:row>16</xdr:row>
      <xdr:rowOff>27021</xdr:rowOff>
    </xdr:from>
    <xdr:to>
      <xdr:col>11</xdr:col>
      <xdr:colOff>460651</xdr:colOff>
      <xdr:row>18</xdr:row>
      <xdr:rowOff>157673</xdr:rowOff>
    </xdr:to>
    <xdr:sp macro="" textlink="$R$19">
      <xdr:nvSpPr>
        <xdr:cNvPr id="15" name="Retângulo: Cantos Arredondados 14">
          <a:extLst>
            <a:ext uri="{FF2B5EF4-FFF2-40B4-BE49-F238E27FC236}">
              <a16:creationId xmlns:a16="http://schemas.microsoft.com/office/drawing/2014/main" id="{2A7347AC-BE6F-4E28-BFA9-1F14EC1C9B6F}"/>
            </a:ext>
          </a:extLst>
        </xdr:cNvPr>
        <xdr:cNvSpPr/>
      </xdr:nvSpPr>
      <xdr:spPr>
        <a:xfrm>
          <a:off x="7042651" y="3356235"/>
          <a:ext cx="1800000" cy="529795"/>
        </a:xfrm>
        <a:prstGeom prst="roundRect">
          <a:avLst/>
        </a:prstGeom>
        <a:solidFill>
          <a:schemeClr val="accent4">
            <a:lumMod val="60000"/>
            <a:lumOff val="40000"/>
          </a:schemeClr>
        </a:solidFill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8C0678E-EB29-41C9-952A-5E0EA0F8E85C}" type="TxLink">
            <a:rPr lang="en-US" sz="1800" b="1" i="0" u="none" strike="noStrike" kern="1200">
              <a:solidFill>
                <a:schemeClr val="accent1">
                  <a:lumMod val="50000"/>
                </a:schemeClr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accent1">
                <a:lumMod val="50000"/>
              </a:schemeClr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>
    <xdr:from>
      <xdr:col>12</xdr:col>
      <xdr:colOff>376664</xdr:colOff>
      <xdr:row>10</xdr:row>
      <xdr:rowOff>129710</xdr:rowOff>
    </xdr:from>
    <xdr:to>
      <xdr:col>14</xdr:col>
      <xdr:colOff>652664</xdr:colOff>
      <xdr:row>12</xdr:row>
      <xdr:rowOff>260362</xdr:rowOff>
    </xdr:to>
    <xdr:sp macro="" textlink="$R$15">
      <xdr:nvSpPr>
        <xdr:cNvPr id="18" name="Retângulo: Cantos Arredondados 17">
          <a:extLst>
            <a:ext uri="{FF2B5EF4-FFF2-40B4-BE49-F238E27FC236}">
              <a16:creationId xmlns:a16="http://schemas.microsoft.com/office/drawing/2014/main" id="{CBA4F531-13D0-4D54-93A3-B299B9DD25AA}"/>
            </a:ext>
          </a:extLst>
        </xdr:cNvPr>
        <xdr:cNvSpPr/>
      </xdr:nvSpPr>
      <xdr:spPr>
        <a:xfrm>
          <a:off x="9520664" y="2270567"/>
          <a:ext cx="1800000" cy="529795"/>
        </a:xfrm>
        <a:prstGeom prst="roundRect">
          <a:avLst/>
        </a:prstGeom>
        <a:solidFill>
          <a:schemeClr val="accent2"/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709F517-3E6F-4566-B03A-AF90274F2D6F}" type="TxLink">
            <a:rPr lang="en-US" sz="1800" b="1" i="0" u="none" strike="noStrike" kern="1200">
              <a:solidFill>
                <a:schemeClr val="bg1"/>
              </a:solidFill>
              <a:latin typeface="Aptos Narrow"/>
              <a:cs typeface="Arial"/>
            </a:rPr>
            <a:pPr algn="ctr"/>
            <a:t>#REF!</a:t>
          </a:fld>
          <a:endParaRPr lang="pt-BR" sz="1800" b="1" kern="120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376664</xdr:colOff>
      <xdr:row>16</xdr:row>
      <xdr:rowOff>27021</xdr:rowOff>
    </xdr:from>
    <xdr:to>
      <xdr:col>14</xdr:col>
      <xdr:colOff>652664</xdr:colOff>
      <xdr:row>18</xdr:row>
      <xdr:rowOff>157673</xdr:rowOff>
    </xdr:to>
    <xdr:sp macro="" textlink="$R$20">
      <xdr:nvSpPr>
        <xdr:cNvPr id="19" name="Retângulo: Cantos Arredondados 18">
          <a:extLst>
            <a:ext uri="{FF2B5EF4-FFF2-40B4-BE49-F238E27FC236}">
              <a16:creationId xmlns:a16="http://schemas.microsoft.com/office/drawing/2014/main" id="{57A3F5A4-5C1F-405B-8602-C92C25E2AF4E}"/>
            </a:ext>
          </a:extLst>
        </xdr:cNvPr>
        <xdr:cNvSpPr/>
      </xdr:nvSpPr>
      <xdr:spPr>
        <a:xfrm>
          <a:off x="9520664" y="3356235"/>
          <a:ext cx="1800000" cy="529795"/>
        </a:xfrm>
        <a:prstGeom prst="roundRect">
          <a:avLst/>
        </a:prstGeom>
        <a:solidFill>
          <a:schemeClr val="accent2">
            <a:lumMod val="50000"/>
          </a:schemeClr>
        </a:soli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2823E771-0BEF-40A6-91B0-9A8F3976E774}" type="TxLink">
            <a:rPr lang="en-US" sz="1800" b="1" i="0" u="none" strike="noStrike" kern="1200">
              <a:solidFill>
                <a:schemeClr val="bg1"/>
              </a:solidFill>
              <a:latin typeface="Aptos Narrow"/>
              <a:ea typeface="+mn-ea"/>
              <a:cs typeface="Arial"/>
            </a:rPr>
            <a:pPr marL="0" indent="0" algn="ctr"/>
            <a:t>#REF!</a:t>
          </a:fld>
          <a:endParaRPr lang="pt-BR" sz="1800" b="1" i="0" u="none" strike="noStrike" kern="1200">
            <a:solidFill>
              <a:schemeClr val="bg1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 editAs="oneCell">
    <xdr:from>
      <xdr:col>0</xdr:col>
      <xdr:colOff>27214</xdr:colOff>
      <xdr:row>0</xdr:row>
      <xdr:rowOff>108857</xdr:rowOff>
    </xdr:from>
    <xdr:to>
      <xdr:col>0</xdr:col>
      <xdr:colOff>734785</xdr:colOff>
      <xdr:row>3</xdr:row>
      <xdr:rowOff>81642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1906EC3B-C981-B02A-6957-53584986C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" y="108857"/>
          <a:ext cx="707571" cy="707571"/>
        </a:xfrm>
        <a:prstGeom prst="rect">
          <a:avLst/>
        </a:prstGeom>
      </xdr:spPr>
    </xdr:pic>
    <xdr:clientData/>
  </xdr:twoCellAnchor>
  <xdr:twoCellAnchor>
    <xdr:from>
      <xdr:col>6</xdr:col>
      <xdr:colOff>172639</xdr:colOff>
      <xdr:row>8</xdr:row>
      <xdr:rowOff>132445</xdr:rowOff>
    </xdr:from>
    <xdr:to>
      <xdr:col>8</xdr:col>
      <xdr:colOff>88639</xdr:colOff>
      <xdr:row>10</xdr:row>
      <xdr:rowOff>57588</xdr:rowOff>
    </xdr:to>
    <xdr:sp macro="" textlink="">
      <xdr:nvSpPr>
        <xdr:cNvPr id="24" name="CaixaDeTexto 23">
          <a:extLst>
            <a:ext uri="{FF2B5EF4-FFF2-40B4-BE49-F238E27FC236}">
              <a16:creationId xmlns:a16="http://schemas.microsoft.com/office/drawing/2014/main" id="{B1813BBA-0152-BEF3-6317-2E21BAE43C78}"/>
            </a:ext>
          </a:extLst>
        </xdr:cNvPr>
        <xdr:cNvSpPr txBox="1"/>
      </xdr:nvSpPr>
      <xdr:spPr>
        <a:xfrm>
          <a:off x="4744639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APROVADO</a:t>
          </a:r>
        </a:p>
      </xdr:txBody>
    </xdr:sp>
    <xdr:clientData/>
  </xdr:twoCellAnchor>
  <xdr:twoCellAnchor>
    <xdr:from>
      <xdr:col>9</xdr:col>
      <xdr:colOff>364651</xdr:colOff>
      <xdr:row>8</xdr:row>
      <xdr:rowOff>132445</xdr:rowOff>
    </xdr:from>
    <xdr:to>
      <xdr:col>11</xdr:col>
      <xdr:colOff>280651</xdr:colOff>
      <xdr:row>10</xdr:row>
      <xdr:rowOff>57588</xdr:rowOff>
    </xdr:to>
    <xdr:sp macro="" textlink="">
      <xdr:nvSpPr>
        <xdr:cNvPr id="25" name="CaixaDeTexto 24">
          <a:extLst>
            <a:ext uri="{FF2B5EF4-FFF2-40B4-BE49-F238E27FC236}">
              <a16:creationId xmlns:a16="http://schemas.microsoft.com/office/drawing/2014/main" id="{856145A2-6513-4361-94F6-671549956D60}"/>
            </a:ext>
          </a:extLst>
        </xdr:cNvPr>
        <xdr:cNvSpPr txBox="1"/>
      </xdr:nvSpPr>
      <xdr:spPr>
        <a:xfrm>
          <a:off x="7222651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COMPROMETIDO</a:t>
          </a:r>
        </a:p>
      </xdr:txBody>
    </xdr:sp>
    <xdr:clientData/>
  </xdr:twoCellAnchor>
  <xdr:twoCellAnchor>
    <xdr:from>
      <xdr:col>12</xdr:col>
      <xdr:colOff>556664</xdr:colOff>
      <xdr:row>8</xdr:row>
      <xdr:rowOff>132445</xdr:rowOff>
    </xdr:from>
    <xdr:to>
      <xdr:col>14</xdr:col>
      <xdr:colOff>472664</xdr:colOff>
      <xdr:row>10</xdr:row>
      <xdr:rowOff>57588</xdr:rowOff>
    </xdr:to>
    <xdr:sp macro="" textlink="">
      <xdr:nvSpPr>
        <xdr:cNvPr id="26" name="CaixaDeTexto 25">
          <a:extLst>
            <a:ext uri="{FF2B5EF4-FFF2-40B4-BE49-F238E27FC236}">
              <a16:creationId xmlns:a16="http://schemas.microsoft.com/office/drawing/2014/main" id="{D34FFF7A-A5F3-43A4-8E4D-69CB5B0A6B63}"/>
            </a:ext>
          </a:extLst>
        </xdr:cNvPr>
        <xdr:cNvSpPr txBox="1"/>
      </xdr:nvSpPr>
      <xdr:spPr>
        <a:xfrm>
          <a:off x="9700664" y="1910445"/>
          <a:ext cx="1440000" cy="288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400" b="1" kern="1200">
              <a:solidFill>
                <a:schemeClr val="accent3">
                  <a:lumMod val="50000"/>
                </a:schemeClr>
              </a:solidFill>
            </a:rPr>
            <a:t>SALDO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244929</xdr:colOff>
      <xdr:row>0</xdr:row>
      <xdr:rowOff>126999</xdr:rowOff>
    </xdr:from>
    <xdr:to>
      <xdr:col>0</xdr:col>
      <xdr:colOff>952500</xdr:colOff>
      <xdr:row>3</xdr:row>
      <xdr:rowOff>99784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DAC23B3-2B1F-431D-8497-B6C724045EAE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929" y="126999"/>
          <a:ext cx="707571" cy="707571"/>
        </a:xfrm>
        <a:prstGeom prst="rect">
          <a:avLst/>
        </a:prstGeom>
      </xdr:spPr>
    </xdr:pic>
    <xdr:clientData/>
  </xdr:twoCellAnchor>
  <xdr:twoCellAnchor>
    <xdr:from>
      <xdr:col>0</xdr:col>
      <xdr:colOff>1034142</xdr:colOff>
      <xdr:row>0</xdr:row>
      <xdr:rowOff>108857</xdr:rowOff>
    </xdr:from>
    <xdr:to>
      <xdr:col>9</xdr:col>
      <xdr:colOff>1061357</xdr:colOff>
      <xdr:row>3</xdr:row>
      <xdr:rowOff>145143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CD4205D-2E8F-DF2C-4A74-DF25C15DFD22}"/>
            </a:ext>
          </a:extLst>
        </xdr:cNvPr>
        <xdr:cNvSpPr txBox="1"/>
      </xdr:nvSpPr>
      <xdr:spPr>
        <a:xfrm>
          <a:off x="1034142" y="108857"/>
          <a:ext cx="9942286" cy="771072"/>
        </a:xfrm>
        <a:prstGeom prst="rect">
          <a:avLst/>
        </a:prstGeom>
        <a:solidFill>
          <a:schemeClr val="accent3">
            <a:lumMod val="5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400" b="1" kern="1200">
              <a:solidFill>
                <a:schemeClr val="bg1"/>
              </a:solidFill>
            </a:rPr>
            <a:t>CONTRATOS</a:t>
          </a:r>
        </a:p>
        <a:p>
          <a:r>
            <a:rPr lang="pt-BR" sz="1600" i="0" kern="1200">
              <a:solidFill>
                <a:schemeClr val="bg1"/>
              </a:solidFill>
            </a:rPr>
            <a:t>CONTROLE</a:t>
          </a:r>
          <a:r>
            <a:rPr lang="pt-BR" sz="1600" i="0" kern="1200" baseline="0">
              <a:solidFill>
                <a:schemeClr val="bg1"/>
              </a:solidFill>
            </a:rPr>
            <a:t> E ACOMPANHAMENTO ORÇAMENTÁRIO</a:t>
          </a:r>
          <a:endParaRPr lang="pt-BR" sz="1600" i="0" kern="120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31750</xdr:colOff>
      <xdr:row>4</xdr:row>
      <xdr:rowOff>19050</xdr:rowOff>
    </xdr:from>
    <xdr:to>
      <xdr:col>0</xdr:col>
      <xdr:colOff>457200</xdr:colOff>
      <xdr:row>6</xdr:row>
      <xdr:rowOff>31750</xdr:rowOff>
    </xdr:to>
    <xdr:pic>
      <xdr:nvPicPr>
        <xdr:cNvPr id="10" name="Gráfico 9" descr="Início com preenchimento sólid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9D4904-407D-CBA8-9662-A419CF63D9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31750" y="965200"/>
          <a:ext cx="425450" cy="4254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E9D416-AC2B-4997-ADC6-3E68E441F53F}" name="Tabela2" displayName="Tabela2" ref="A13:J76" totalsRowShown="0" headerRowDxfId="0">
  <autoFilter ref="A13:J76" xr:uid="{42E9D416-AC2B-4997-ADC6-3E68E441F53F}"/>
  <tableColumns count="10">
    <tableColumn id="1" xr3:uid="{FCEF258B-F533-4DC1-84BE-32D322753313}" name="SOLICITAÇÃO"/>
    <tableColumn id="2" xr3:uid="{EEA34322-3F04-43D5-9138-CA9409027DFF}" name="MÊS DE REFERÊNCIA"/>
    <tableColumn id="11" xr3:uid="{E69D10C3-0A71-8B41-8A03-EE56B284F913}" name="DATA SOLITAÇÃO"/>
    <tableColumn id="3" xr3:uid="{D35A9299-7E92-4E88-B586-D5D0447723C0}" name="NOTA EMPENHO"/>
    <tableColumn id="10" xr3:uid="{E25200F8-048C-B14D-BAB1-A2890DD6D327}" name="PROCESSO"/>
    <tableColumn id="9" xr3:uid="{2ECA6221-CC83-EF40-B271-B8D87061AABB}" name="VALOR SOLICITADO" dataCellStyle="Moeda"/>
    <tableColumn id="4" xr3:uid="{18FAFB3B-69A7-4191-BDA6-B4F269FC12A8}" name="VALOR EMPENHADO" dataCellStyle="Moeda"/>
    <tableColumn id="5" xr3:uid="{B62A8A76-2307-4A6E-8C47-09AE3E15FCEC}" name="VALOR LIQUIDADO"/>
    <tableColumn id="6" xr3:uid="{3399F6CB-99DF-4C1D-9994-121CEC77FC44}" name="VALOR PAGO"/>
    <tableColumn id="8" xr3:uid="{DAF466D6-31B6-4944-9B86-B660C681966D}" name="Observação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5E6E4-7D12-4D7D-A502-C53FCBA53F31}">
  <sheetPr>
    <tabColor theme="5"/>
  </sheetPr>
  <dimension ref="A1:AJ29"/>
  <sheetViews>
    <sheetView showGridLines="0" zoomScale="70" zoomScaleNormal="70" workbookViewId="0">
      <selection activeCell="R15" sqref="R15"/>
    </sheetView>
  </sheetViews>
  <sheetFormatPr baseColWidth="10" defaultColWidth="10.83203125" defaultRowHeight="14" x14ac:dyDescent="0.2"/>
  <cols>
    <col min="1" max="17" width="10.83203125" style="8" customWidth="1"/>
    <col min="18" max="18" width="20.6640625" style="30" customWidth="1"/>
    <col min="19" max="21" width="10.83203125" style="8" customWidth="1"/>
    <col min="22" max="16384" width="10.83203125" style="8"/>
  </cols>
  <sheetData>
    <row r="1" spans="1:36" s="16" customFormat="1" ht="24" x14ac:dyDescent="0.3">
      <c r="A1" s="17"/>
      <c r="B1" s="47" t="s">
        <v>8</v>
      </c>
      <c r="C1" s="47"/>
      <c r="D1" s="47"/>
      <c r="E1" s="47"/>
      <c r="F1" s="47"/>
      <c r="G1" s="47"/>
      <c r="H1" s="47"/>
      <c r="I1" s="47"/>
      <c r="J1" s="47"/>
      <c r="K1" s="18"/>
      <c r="L1" s="18"/>
      <c r="M1" s="18"/>
      <c r="N1" s="18"/>
      <c r="O1" s="18"/>
      <c r="P1" s="17"/>
      <c r="Q1" s="17"/>
      <c r="R1" s="29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</row>
    <row r="2" spans="1:36" s="16" customFormat="1" ht="17.5" customHeight="1" thickBot="1" x14ac:dyDescent="0.35">
      <c r="A2" s="17"/>
      <c r="B2" s="47"/>
      <c r="C2" s="47"/>
      <c r="D2" s="47"/>
      <c r="E2" s="47"/>
      <c r="F2" s="47"/>
      <c r="G2" s="47"/>
      <c r="H2" s="47"/>
      <c r="I2" s="47"/>
      <c r="J2" s="47"/>
      <c r="K2" s="44" t="s">
        <v>3</v>
      </c>
      <c r="L2" s="44"/>
      <c r="M2" s="44"/>
      <c r="N2" s="42" t="s">
        <v>13</v>
      </c>
      <c r="O2" s="42"/>
      <c r="P2" s="17"/>
      <c r="Q2" s="17"/>
      <c r="R2" s="29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s="16" customFormat="1" ht="17.5" customHeight="1" thickTop="1" x14ac:dyDescent="0.3">
      <c r="A3" s="17"/>
      <c r="B3" s="47"/>
      <c r="C3" s="47"/>
      <c r="D3" s="47"/>
      <c r="E3" s="47"/>
      <c r="F3" s="47"/>
      <c r="G3" s="47"/>
      <c r="H3" s="47"/>
      <c r="I3" s="47"/>
      <c r="J3" s="47"/>
      <c r="K3" s="20"/>
      <c r="L3" s="20"/>
      <c r="M3" s="19" t="s">
        <v>9</v>
      </c>
      <c r="N3" s="43">
        <v>2025</v>
      </c>
      <c r="O3" s="43"/>
      <c r="P3" s="17"/>
      <c r="Q3" s="17"/>
      <c r="R3" s="29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s="16" customFormat="1" ht="17.5" customHeight="1" x14ac:dyDescent="0.3">
      <c r="A4" s="17"/>
      <c r="B4" s="47"/>
      <c r="C4" s="47"/>
      <c r="D4" s="47"/>
      <c r="E4" s="47"/>
      <c r="F4" s="47"/>
      <c r="G4" s="47"/>
      <c r="H4" s="47"/>
      <c r="I4" s="47"/>
      <c r="J4" s="47"/>
      <c r="K4" s="18"/>
      <c r="L4" s="18"/>
      <c r="M4" s="18"/>
      <c r="N4" s="18"/>
      <c r="O4" s="18"/>
      <c r="P4" s="17"/>
      <c r="Q4" s="17"/>
      <c r="R4" s="29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6" spans="1:36" ht="24" x14ac:dyDescent="0.3">
      <c r="A6" s="45" t="s">
        <v>10</v>
      </c>
      <c r="B6" s="45"/>
      <c r="C6" s="45"/>
      <c r="D6" s="45"/>
      <c r="E6" s="46" t="e">
        <f>R13+R18</f>
        <v>#REF!</v>
      </c>
      <c r="F6" s="46"/>
      <c r="G6" s="46"/>
      <c r="K6" s="28" t="s">
        <v>4</v>
      </c>
      <c r="L6" s="46" t="e">
        <f>R15+R20</f>
        <v>#REF!</v>
      </c>
      <c r="M6" s="46"/>
      <c r="N6" s="46"/>
    </row>
    <row r="7" spans="1:36" ht="15" x14ac:dyDescent="0.2">
      <c r="A7" s="9"/>
    </row>
    <row r="8" spans="1:36" ht="15" x14ac:dyDescent="0.2">
      <c r="A8" s="9"/>
      <c r="R8" s="34"/>
      <c r="S8" s="35"/>
      <c r="T8" s="35"/>
    </row>
    <row r="9" spans="1:36" ht="15" x14ac:dyDescent="0.2">
      <c r="A9" s="9"/>
      <c r="R9" s="34"/>
      <c r="S9" s="35"/>
      <c r="T9" s="35"/>
    </row>
    <row r="10" spans="1:36" ht="15" x14ac:dyDescent="0.2">
      <c r="A10" s="9"/>
      <c r="R10" s="34"/>
      <c r="S10" s="35"/>
      <c r="T10" s="35"/>
    </row>
    <row r="11" spans="1:36" x14ac:dyDescent="0.2">
      <c r="Q11" s="32"/>
      <c r="R11" s="33"/>
      <c r="S11" s="35"/>
      <c r="T11" s="35"/>
    </row>
    <row r="12" spans="1:36" ht="19" x14ac:dyDescent="0.25">
      <c r="C12" s="10"/>
      <c r="H12" s="10"/>
      <c r="M12" s="11"/>
      <c r="Q12" s="32" t="s">
        <v>0</v>
      </c>
      <c r="R12" s="33"/>
      <c r="S12" s="35"/>
      <c r="T12" s="35"/>
    </row>
    <row r="13" spans="1:36" ht="21" customHeight="1" x14ac:dyDescent="0.2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Q13" s="32" t="s">
        <v>5</v>
      </c>
      <c r="R13" s="33">
        <f>'CONTRATO X'!B6</f>
        <v>150189.24</v>
      </c>
      <c r="S13" s="35"/>
      <c r="T13" s="35"/>
    </row>
    <row r="14" spans="1:36" x14ac:dyDescent="0.2">
      <c r="B14" s="13"/>
      <c r="C14" s="13"/>
      <c r="D14" s="14"/>
      <c r="I14" s="12"/>
      <c r="N14" s="12"/>
      <c r="Q14" s="32" t="s">
        <v>6</v>
      </c>
      <c r="R14" s="33" t="e">
        <f>SUM('CONTRATO X'!#REF!)</f>
        <v>#REF!</v>
      </c>
      <c r="S14" s="35"/>
      <c r="T14" s="35"/>
    </row>
    <row r="15" spans="1:36" ht="16" x14ac:dyDescent="0.2">
      <c r="C15" s="11"/>
      <c r="E15" s="15"/>
      <c r="Q15" s="32" t="s">
        <v>7</v>
      </c>
      <c r="R15" s="33" t="e">
        <f>R13-R14</f>
        <v>#REF!</v>
      </c>
      <c r="S15" s="35"/>
      <c r="T15" s="35"/>
    </row>
    <row r="16" spans="1:36" x14ac:dyDescent="0.2">
      <c r="Q16" s="32"/>
      <c r="R16" s="33"/>
      <c r="S16" s="35"/>
      <c r="T16" s="35"/>
    </row>
    <row r="17" spans="2:20" ht="19" x14ac:dyDescent="0.25">
      <c r="C17" s="10"/>
      <c r="H17" s="10"/>
      <c r="M17" s="11"/>
      <c r="Q17" s="32" t="s">
        <v>12</v>
      </c>
      <c r="R17" s="33"/>
      <c r="S17" s="35"/>
      <c r="T17" s="35"/>
    </row>
    <row r="18" spans="2:20" ht="13" customHeight="1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Q18" s="32" t="s">
        <v>5</v>
      </c>
      <c r="R18" s="33" t="e">
        <f>#REF!</f>
        <v>#REF!</v>
      </c>
      <c r="S18" s="35"/>
      <c r="T18" s="35"/>
    </row>
    <row r="19" spans="2:20" x14ac:dyDescent="0.2">
      <c r="B19" s="13"/>
      <c r="C19" s="13"/>
      <c r="D19" s="27"/>
      <c r="I19" s="12"/>
      <c r="N19" s="26"/>
      <c r="Q19" s="32" t="s">
        <v>6</v>
      </c>
      <c r="R19" s="33" t="e">
        <f>SUM(#REF!)</f>
        <v>#REF!</v>
      </c>
      <c r="S19" s="35"/>
      <c r="T19" s="35"/>
    </row>
    <row r="20" spans="2:20" ht="16" x14ac:dyDescent="0.2">
      <c r="C20" s="11"/>
      <c r="E20" s="15"/>
      <c r="Q20" s="32" t="s">
        <v>7</v>
      </c>
      <c r="R20" s="33" t="e">
        <f>R18-R19</f>
        <v>#REF!</v>
      </c>
      <c r="S20" s="35"/>
      <c r="T20" s="35"/>
    </row>
    <row r="21" spans="2:20" x14ac:dyDescent="0.2">
      <c r="Q21" s="32"/>
      <c r="R21" s="33"/>
      <c r="S21" s="35"/>
      <c r="T21" s="35"/>
    </row>
    <row r="22" spans="2:20" ht="16" x14ac:dyDescent="0.2">
      <c r="C22" s="11"/>
      <c r="E22" s="15"/>
      <c r="Q22" s="32"/>
      <c r="R22" s="33"/>
      <c r="S22" s="35"/>
      <c r="T22" s="35"/>
    </row>
    <row r="23" spans="2:20" x14ac:dyDescent="0.2">
      <c r="R23" s="34"/>
      <c r="S23" s="35"/>
      <c r="T23" s="35"/>
    </row>
    <row r="24" spans="2:20" x14ac:dyDescent="0.2">
      <c r="R24" s="34"/>
      <c r="S24" s="35"/>
      <c r="T24" s="35"/>
    </row>
    <row r="25" spans="2:20" ht="22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R25" s="34"/>
      <c r="S25" s="35"/>
      <c r="T25" s="35"/>
    </row>
    <row r="26" spans="2:20" x14ac:dyDescent="0.2">
      <c r="B26" s="13"/>
      <c r="C26" s="13"/>
      <c r="D26" s="14"/>
      <c r="I26" s="26"/>
      <c r="N26" s="26"/>
      <c r="R26" s="31"/>
    </row>
    <row r="27" spans="2:20" ht="16" x14ac:dyDescent="0.2">
      <c r="C27" s="11"/>
      <c r="E27" s="15"/>
    </row>
    <row r="29" spans="2:20" ht="16" x14ac:dyDescent="0.2">
      <c r="C29" s="11"/>
      <c r="E29" s="15"/>
    </row>
  </sheetData>
  <mergeCells count="7">
    <mergeCell ref="N2:O2"/>
    <mergeCell ref="N3:O3"/>
    <mergeCell ref="K2:M2"/>
    <mergeCell ref="A6:D6"/>
    <mergeCell ref="E6:G6"/>
    <mergeCell ref="L6:N6"/>
    <mergeCell ref="B1:J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9381-E4D4-47EE-B5F2-972B5F468ED2}">
  <sheetPr>
    <tabColor theme="6" tint="-0.499984740745262"/>
  </sheetPr>
  <dimension ref="A1:AL26"/>
  <sheetViews>
    <sheetView showGridLines="0" tabSelected="1" zoomScaleNormal="100" workbookViewId="0">
      <selection activeCell="G14" sqref="G14:I14"/>
    </sheetView>
  </sheetViews>
  <sheetFormatPr baseColWidth="10" defaultColWidth="8.83203125" defaultRowHeight="15" x14ac:dyDescent="0.2"/>
  <cols>
    <col min="1" max="1" width="54.33203125" bestFit="1" customWidth="1"/>
    <col min="2" max="2" width="33.6640625" bestFit="1" customWidth="1"/>
    <col min="3" max="3" width="33.6640625" customWidth="1"/>
    <col min="4" max="4" width="17.5" bestFit="1" customWidth="1"/>
    <col min="5" max="5" width="17.5" customWidth="1"/>
    <col min="6" max="6" width="17.5" style="7" customWidth="1"/>
    <col min="7" max="7" width="17.1640625" style="7" customWidth="1"/>
    <col min="8" max="8" width="17" customWidth="1"/>
    <col min="9" max="9" width="13.6640625" bestFit="1" customWidth="1"/>
    <col min="10" max="10" width="50.1640625" customWidth="1"/>
  </cols>
  <sheetData>
    <row r="1" spans="1:38" s="16" customFormat="1" ht="24" x14ac:dyDescent="0.3">
      <c r="A1" s="17"/>
      <c r="B1" s="18"/>
      <c r="C1" s="18"/>
      <c r="D1" s="18"/>
      <c r="E1" s="18"/>
      <c r="F1" s="36"/>
      <c r="G1" s="36"/>
      <c r="H1" s="18"/>
      <c r="I1" s="18"/>
      <c r="J1" s="18"/>
      <c r="K1" s="18"/>
      <c r="L1" s="18"/>
      <c r="M1" s="18"/>
      <c r="N1" s="18"/>
      <c r="O1" s="18"/>
      <c r="P1" s="18"/>
      <c r="Q1" s="18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</row>
    <row r="2" spans="1:38" s="16" customFormat="1" ht="17.5" customHeight="1" x14ac:dyDescent="0.3">
      <c r="A2" s="17"/>
      <c r="B2" s="18"/>
      <c r="C2" s="18"/>
      <c r="D2" s="18"/>
      <c r="E2" s="18"/>
      <c r="F2" s="36"/>
      <c r="G2" s="36"/>
      <c r="H2" s="18"/>
      <c r="I2" s="18"/>
      <c r="J2" s="18"/>
      <c r="K2" s="18"/>
      <c r="L2" s="18"/>
      <c r="M2" s="18"/>
      <c r="N2" s="18"/>
      <c r="O2" s="18"/>
      <c r="P2" s="18"/>
      <c r="Q2" s="18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</row>
    <row r="3" spans="1:38" s="16" customFormat="1" ht="17.5" customHeight="1" x14ac:dyDescent="0.3">
      <c r="A3" s="17"/>
      <c r="B3" s="18"/>
      <c r="C3" s="18"/>
      <c r="D3" s="18"/>
      <c r="E3" s="18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</row>
    <row r="4" spans="1:38" s="16" customFormat="1" ht="17.5" customHeight="1" x14ac:dyDescent="0.3">
      <c r="A4" s="17"/>
      <c r="B4" s="18"/>
      <c r="C4" s="18"/>
      <c r="D4" s="18"/>
      <c r="E4" s="18"/>
      <c r="F4" s="36"/>
      <c r="G4" s="36"/>
      <c r="H4" s="18"/>
      <c r="I4" s="18"/>
      <c r="J4" s="18"/>
      <c r="K4" s="18"/>
      <c r="L4" s="18"/>
      <c r="M4" s="18"/>
      <c r="N4" s="18"/>
      <c r="O4" s="18"/>
      <c r="P4" s="18"/>
      <c r="Q4" s="18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</row>
    <row r="5" spans="1:38" ht="14" customHeight="1" x14ac:dyDescent="0.2">
      <c r="A5" s="1"/>
      <c r="B5" s="1"/>
      <c r="C5" s="1"/>
      <c r="D5" s="1"/>
      <c r="E5" s="1"/>
      <c r="G5" s="49"/>
      <c r="H5" s="50"/>
      <c r="I5" s="50"/>
    </row>
    <row r="6" spans="1:38" ht="18.5" customHeight="1" x14ac:dyDescent="0.25">
      <c r="A6" s="21" t="s">
        <v>14</v>
      </c>
      <c r="B6" s="51">
        <v>150189.24</v>
      </c>
      <c r="C6" s="38" t="s">
        <v>23</v>
      </c>
      <c r="D6" s="51">
        <f>SUM(Tabela2[VALOR SOLICITADO])</f>
        <v>10000</v>
      </c>
      <c r="E6" s="51"/>
      <c r="G6" s="38" t="s">
        <v>24</v>
      </c>
      <c r="H6" s="51">
        <f>B6-D6</f>
        <v>140189.24</v>
      </c>
      <c r="I6" s="51"/>
    </row>
    <row r="7" spans="1:38" ht="14.5" customHeight="1" x14ac:dyDescent="0.2">
      <c r="A7" s="22" t="s">
        <v>11</v>
      </c>
      <c r="B7" s="51"/>
      <c r="C7" s="37"/>
      <c r="D7" s="51"/>
      <c r="E7" s="51"/>
      <c r="G7" s="37"/>
      <c r="H7" s="51"/>
      <c r="I7" s="51"/>
    </row>
    <row r="8" spans="1:38" x14ac:dyDescent="0.2">
      <c r="B8" s="1"/>
      <c r="C8" s="1"/>
      <c r="D8" s="1"/>
      <c r="E8" s="1"/>
      <c r="G8" s="39"/>
      <c r="I8" s="5"/>
    </row>
    <row r="9" spans="1:38" ht="16" x14ac:dyDescent="0.2">
      <c r="A9" s="23" t="s">
        <v>2</v>
      </c>
      <c r="B9" s="24">
        <v>45678</v>
      </c>
      <c r="C9" s="1"/>
      <c r="D9" s="3"/>
      <c r="E9" s="3"/>
      <c r="F9" s="40"/>
      <c r="G9" s="40"/>
      <c r="H9" s="3"/>
      <c r="I9" s="3"/>
    </row>
    <row r="10" spans="1:38" ht="16" x14ac:dyDescent="0.2">
      <c r="A10" s="23"/>
      <c r="B10" s="23"/>
      <c r="C10" s="1"/>
      <c r="D10" s="3"/>
      <c r="E10" s="3"/>
      <c r="F10" s="40"/>
      <c r="G10" s="40"/>
      <c r="H10" s="3"/>
      <c r="I10" s="3"/>
    </row>
    <row r="11" spans="1:38" x14ac:dyDescent="0.2">
      <c r="A11" s="3" t="s">
        <v>15</v>
      </c>
      <c r="B11" s="3"/>
      <c r="C11" s="3"/>
      <c r="D11" s="3"/>
      <c r="E11" s="3"/>
      <c r="F11" s="40"/>
      <c r="G11" s="40"/>
      <c r="H11" s="2"/>
      <c r="I11" s="4"/>
    </row>
    <row r="12" spans="1:38" x14ac:dyDescent="0.2">
      <c r="G12" s="48" t="s">
        <v>27</v>
      </c>
      <c r="H12" s="48"/>
      <c r="I12" s="48"/>
    </row>
    <row r="13" spans="1:38" x14ac:dyDescent="0.2">
      <c r="A13" s="6" t="s">
        <v>16</v>
      </c>
      <c r="B13" s="6" t="s">
        <v>17</v>
      </c>
      <c r="C13" s="6" t="s">
        <v>18</v>
      </c>
      <c r="D13" s="6" t="s">
        <v>19</v>
      </c>
      <c r="E13" s="6" t="s">
        <v>20</v>
      </c>
      <c r="F13" s="41" t="s">
        <v>21</v>
      </c>
      <c r="G13" s="41" t="s">
        <v>22</v>
      </c>
      <c r="H13" s="6" t="s">
        <v>25</v>
      </c>
      <c r="I13" s="6" t="s">
        <v>26</v>
      </c>
      <c r="J13" s="6" t="s">
        <v>1</v>
      </c>
    </row>
    <row r="14" spans="1:38" x14ac:dyDescent="0.2">
      <c r="B14" s="52">
        <v>45658</v>
      </c>
      <c r="D14" s="7"/>
      <c r="F14" s="7">
        <v>10000</v>
      </c>
    </row>
    <row r="15" spans="1:38" x14ac:dyDescent="0.2">
      <c r="D15" s="7"/>
      <c r="E15" s="7"/>
    </row>
    <row r="16" spans="1:38" x14ac:dyDescent="0.2">
      <c r="D16" s="7"/>
      <c r="E16" s="7"/>
      <c r="H16" s="7"/>
      <c r="I16" s="7"/>
    </row>
    <row r="17" spans="4:9" x14ac:dyDescent="0.2">
      <c r="D17" s="7"/>
      <c r="E17" s="7"/>
      <c r="H17" s="7"/>
      <c r="I17" s="7"/>
    </row>
    <row r="18" spans="4:9" x14ac:dyDescent="0.2">
      <c r="D18" s="7"/>
      <c r="E18" s="7"/>
      <c r="H18" s="7"/>
      <c r="I18" s="7"/>
    </row>
    <row r="19" spans="4:9" x14ac:dyDescent="0.2">
      <c r="D19" s="7"/>
      <c r="E19" s="7"/>
      <c r="H19" s="7"/>
      <c r="I19" s="7"/>
    </row>
    <row r="20" spans="4:9" x14ac:dyDescent="0.2">
      <c r="D20" s="7"/>
      <c r="E20" s="7"/>
      <c r="H20" s="7"/>
      <c r="I20" s="7"/>
    </row>
    <row r="21" spans="4:9" x14ac:dyDescent="0.2">
      <c r="D21" s="7"/>
      <c r="E21" s="7"/>
      <c r="H21" s="7"/>
      <c r="I21" s="7"/>
    </row>
    <row r="22" spans="4:9" x14ac:dyDescent="0.2">
      <c r="D22" s="7"/>
      <c r="E22" s="7"/>
      <c r="H22" s="7"/>
      <c r="I22" s="7"/>
    </row>
    <row r="23" spans="4:9" x14ac:dyDescent="0.2">
      <c r="D23" s="7"/>
      <c r="E23" s="7"/>
      <c r="H23" s="7"/>
      <c r="I23" s="7"/>
    </row>
    <row r="24" spans="4:9" x14ac:dyDescent="0.2">
      <c r="D24" s="7"/>
      <c r="E24" s="7"/>
      <c r="H24" s="7"/>
      <c r="I24" s="7"/>
    </row>
    <row r="25" spans="4:9" x14ac:dyDescent="0.2">
      <c r="D25" s="7"/>
      <c r="E25" s="7"/>
      <c r="H25" s="7"/>
      <c r="I25" s="7"/>
    </row>
    <row r="26" spans="4:9" x14ac:dyDescent="0.2">
      <c r="D26" s="7"/>
      <c r="E26" s="7"/>
      <c r="H26" s="7"/>
      <c r="I26" s="7"/>
    </row>
  </sheetData>
  <mergeCells count="5">
    <mergeCell ref="G12:I12"/>
    <mergeCell ref="G5:I5"/>
    <mergeCell ref="B6:B7"/>
    <mergeCell ref="D6:E7"/>
    <mergeCell ref="H6:I7"/>
  </mergeCells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CONTRATO 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Diplan Ufopa</dc:creator>
  <cp:lastModifiedBy>Polianne Almeida</cp:lastModifiedBy>
  <dcterms:created xsi:type="dcterms:W3CDTF">2025-01-12T22:49:25Z</dcterms:created>
  <dcterms:modified xsi:type="dcterms:W3CDTF">2025-01-22T14:11:25Z</dcterms:modified>
</cp:coreProperties>
</file>